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8b67d67fcf4ff48/"/>
    </mc:Choice>
  </mc:AlternateContent>
  <xr:revisionPtr revIDLastSave="0" documentId="8_{92A740B8-B6A0-436A-BEE2-BB5E8FEDD097}" xr6:coauthVersionLast="47" xr6:coauthVersionMax="47" xr10:uidLastSave="{00000000-0000-0000-0000-000000000000}"/>
  <bookViews>
    <workbookView xWindow="-120" yWindow="-120" windowWidth="29040" windowHeight="15720" xr2:uid="{EB0E97C6-E0E6-4D93-B4D4-FB697BCC5E16}"/>
  </bookViews>
  <sheets>
    <sheet name="RO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0" i="1"/>
  <c r="M9" i="1"/>
  <c r="M8" i="1"/>
  <c r="M7" i="1"/>
  <c r="D20" i="1"/>
  <c r="N5" i="1" s="1"/>
  <c r="C20" i="1"/>
  <c r="M5" i="1" s="1"/>
  <c r="I22" i="1"/>
  <c r="N6" i="1" s="1"/>
  <c r="H22" i="1"/>
  <c r="M6" i="1" s="1"/>
  <c r="N7" i="1" l="1"/>
  <c r="N8" i="1"/>
  <c r="N9" i="1" l="1"/>
</calcChain>
</file>

<file path=xl/sharedStrings.xml><?xml version="1.0" encoding="utf-8"?>
<sst xmlns="http://schemas.openxmlformats.org/spreadsheetml/2006/main" count="76" uniqueCount="68">
  <si>
    <t>Cost Category</t>
  </si>
  <si>
    <t>MPLS WAN</t>
  </si>
  <si>
    <t>SD-WAN</t>
  </si>
  <si>
    <t>Hardware Costs per site</t>
  </si>
  <si>
    <t>Primary Network Devices</t>
  </si>
  <si>
    <t>WAN Specialised Devices</t>
  </si>
  <si>
    <t>Redundant Hardware</t>
  </si>
  <si>
    <t>Implementation Costs</t>
  </si>
  <si>
    <t>Professional Installation (per site)</t>
  </si>
  <si>
    <t>Initial Configuration &amp; Design</t>
  </si>
  <si>
    <t>Additional Capex Components</t>
  </si>
  <si>
    <t>Central management systems</t>
  </si>
  <si>
    <t>Security appliances (per site)</t>
  </si>
  <si>
    <t>Backup Connectivity Hardware</t>
  </si>
  <si>
    <t>One-time licensing</t>
  </si>
  <si>
    <t>Integration Services</t>
  </si>
  <si>
    <t>Total Capex</t>
  </si>
  <si>
    <t>Capex Comparison</t>
  </si>
  <si>
    <t>Connectivity Costs (Annual)</t>
  </si>
  <si>
    <t>Primary circuit fees (per site)</t>
  </si>
  <si>
    <t>Backup circuit fees (per site)</t>
  </si>
  <si>
    <t>Retained MPLS (if applicable)</t>
  </si>
  <si>
    <t>Subscription/Licensing (Annual)</t>
  </si>
  <si>
    <t>SD-WAN Service Fees</t>
  </si>
  <si>
    <t>Security Service</t>
  </si>
  <si>
    <t>Management Platform fees</t>
  </si>
  <si>
    <t>Maintenance and Support (Annual)</t>
  </si>
  <si>
    <t>Hardware Maintenance</t>
  </si>
  <si>
    <t>Technical Support</t>
  </si>
  <si>
    <t>Network Monitoring</t>
  </si>
  <si>
    <t>Operational Costs (Annual)</t>
  </si>
  <si>
    <t>Network Admin Staff</t>
  </si>
  <si>
    <t>Training &amp; Certification</t>
  </si>
  <si>
    <t>Change Management</t>
  </si>
  <si>
    <t>Total Annual Opex</t>
  </si>
  <si>
    <t>Opex Comparison</t>
  </si>
  <si>
    <t>Component</t>
  </si>
  <si>
    <t>Initial CAPEX</t>
  </si>
  <si>
    <t>Year 1 OPEX</t>
  </si>
  <si>
    <t>Year 2 OPEX</t>
  </si>
  <si>
    <t>Year 3 OPEX</t>
  </si>
  <si>
    <t>Total 3-Year Cost</t>
  </si>
  <si>
    <t>Estimated 3-Year Savings</t>
  </si>
  <si>
    <t>Estimated 3-Year ROI</t>
  </si>
  <si>
    <t>3-Year ROI Calculator</t>
  </si>
  <si>
    <t>Network Engineering</t>
  </si>
  <si>
    <t>Benefit Category</t>
  </si>
  <si>
    <t>Deployment Time</t>
  </si>
  <si>
    <t>Network Visibility</t>
  </si>
  <si>
    <t>Application Performance</t>
  </si>
  <si>
    <t>Cloud Integration</t>
  </si>
  <si>
    <t>Scalability</t>
  </si>
  <si>
    <t>Business Continuity</t>
  </si>
  <si>
    <t>Security</t>
  </si>
  <si>
    <t>30-90 days</t>
  </si>
  <si>
    <t>5-15 days</t>
  </si>
  <si>
    <t>Limited</t>
  </si>
  <si>
    <t>Comprehensive</t>
  </si>
  <si>
    <t>Static Prioritisation</t>
  </si>
  <si>
    <t>Dynamic Optimisation</t>
  </si>
  <si>
    <t>Native</t>
  </si>
  <si>
    <t>Complex, Time Consuming</t>
  </si>
  <si>
    <t>Rapid, Simplified</t>
  </si>
  <si>
    <t>Limited Failover options</t>
  </si>
  <si>
    <t>Automatic multi-path failover</t>
  </si>
  <si>
    <t>Separate Solutions Required</t>
  </si>
  <si>
    <t>Often integrated</t>
  </si>
  <si>
    <t>Additional Benefits to Consider (non-monetary)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</si>
</sst>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44" fontId="0" fillId="0" borderId="1" xfId="0" applyNumberFormat="1" applyBorder="1"/>
    <xf numFmtId="0" fontId="0" fillId="3" borderId="0" xfId="0" applyFill="1"/>
    <xf numFmtId="0" fontId="0" fillId="4" borderId="1" xfId="0" applyFill="1" applyBorder="1"/>
    <xf numFmtId="44" fontId="2" fillId="0" borderId="1" xfId="0" applyNumberFormat="1" applyFont="1" applyBorder="1"/>
    <xf numFmtId="9" fontId="0" fillId="0" borderId="1" xfId="1" applyFont="1" applyBorder="1"/>
    <xf numFmtId="0" fontId="0" fillId="2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083A3-0224-41A0-AD31-18214B38E34C}">
  <dimension ref="B2:S22"/>
  <sheetViews>
    <sheetView tabSelected="1" topLeftCell="D1" workbookViewId="0">
      <selection activeCell="M17" sqref="M17"/>
    </sheetView>
  </sheetViews>
  <sheetFormatPr defaultRowHeight="15" x14ac:dyDescent="0.25"/>
  <cols>
    <col min="2" max="2" width="31.7109375" bestFit="1" customWidth="1"/>
    <col min="3" max="4" width="11.5703125" bestFit="1" customWidth="1"/>
    <col min="7" max="7" width="26.7109375" bestFit="1" customWidth="1"/>
    <col min="8" max="9" width="12.5703125" bestFit="1" customWidth="1"/>
    <col min="12" max="12" width="23.28515625" bestFit="1" customWidth="1"/>
    <col min="13" max="14" width="14.28515625" bestFit="1" customWidth="1"/>
    <col min="17" max="17" width="23.28515625" bestFit="1" customWidth="1"/>
    <col min="18" max="18" width="26.28515625" bestFit="1" customWidth="1"/>
    <col min="19" max="19" width="27.28515625" bestFit="1" customWidth="1"/>
  </cols>
  <sheetData>
    <row r="2" spans="2:19" ht="18.75" x14ac:dyDescent="0.3">
      <c r="B2" s="2" t="s">
        <v>17</v>
      </c>
      <c r="C2" s="2"/>
      <c r="D2" s="2"/>
      <c r="G2" s="2" t="s">
        <v>35</v>
      </c>
      <c r="H2" s="2"/>
      <c r="I2" s="2"/>
      <c r="L2" s="2" t="s">
        <v>44</v>
      </c>
      <c r="M2" s="2"/>
      <c r="N2" s="2"/>
      <c r="Q2" s="2" t="s">
        <v>67</v>
      </c>
      <c r="R2" s="2"/>
      <c r="S2" s="2"/>
    </row>
    <row r="4" spans="2:19" x14ac:dyDescent="0.25">
      <c r="B4" s="6" t="s">
        <v>0</v>
      </c>
      <c r="C4" s="6" t="s">
        <v>1</v>
      </c>
      <c r="D4" s="6" t="s">
        <v>2</v>
      </c>
      <c r="G4" s="6" t="s">
        <v>0</v>
      </c>
      <c r="H4" s="6" t="s">
        <v>1</v>
      </c>
      <c r="I4" s="6" t="s">
        <v>2</v>
      </c>
      <c r="L4" s="6" t="s">
        <v>36</v>
      </c>
      <c r="M4" s="6" t="s">
        <v>1</v>
      </c>
      <c r="N4" s="6" t="s">
        <v>2</v>
      </c>
      <c r="Q4" s="6" t="s">
        <v>46</v>
      </c>
      <c r="R4" s="6" t="s">
        <v>1</v>
      </c>
      <c r="S4" s="6" t="s">
        <v>2</v>
      </c>
    </row>
    <row r="5" spans="2:19" x14ac:dyDescent="0.25">
      <c r="B5" s="3" t="s">
        <v>3</v>
      </c>
      <c r="C5" s="3"/>
      <c r="D5" s="3"/>
      <c r="G5" s="3" t="s">
        <v>18</v>
      </c>
      <c r="H5" s="3"/>
      <c r="I5" s="3"/>
      <c r="L5" t="s">
        <v>37</v>
      </c>
      <c r="M5" s="5">
        <f>C20</f>
        <v>90000</v>
      </c>
      <c r="N5" s="5">
        <f>D20</f>
        <v>17500</v>
      </c>
      <c r="Q5" s="10" t="s">
        <v>47</v>
      </c>
      <c r="R5" s="1" t="s">
        <v>54</v>
      </c>
      <c r="S5" s="1" t="s">
        <v>55</v>
      </c>
    </row>
    <row r="6" spans="2:19" x14ac:dyDescent="0.25">
      <c r="B6" t="s">
        <v>4</v>
      </c>
      <c r="C6" s="5">
        <v>10000</v>
      </c>
      <c r="D6" s="5">
        <v>6000</v>
      </c>
      <c r="G6" t="s">
        <v>19</v>
      </c>
      <c r="H6" s="5">
        <v>500</v>
      </c>
      <c r="I6" s="5">
        <v>100</v>
      </c>
      <c r="L6" t="s">
        <v>38</v>
      </c>
      <c r="M6" s="5">
        <f>H22</f>
        <v>390750</v>
      </c>
      <c r="N6" s="5">
        <f>I22</f>
        <v>250800</v>
      </c>
      <c r="Q6" s="10" t="s">
        <v>48</v>
      </c>
      <c r="R6" s="1" t="s">
        <v>56</v>
      </c>
      <c r="S6" s="1" t="s">
        <v>57</v>
      </c>
    </row>
    <row r="7" spans="2:19" x14ac:dyDescent="0.25">
      <c r="B7" t="s">
        <v>5</v>
      </c>
      <c r="C7" s="5"/>
      <c r="D7" s="5"/>
      <c r="G7" t="s">
        <v>20</v>
      </c>
      <c r="H7" s="5">
        <v>250</v>
      </c>
      <c r="I7" s="5">
        <v>100</v>
      </c>
      <c r="L7" t="s">
        <v>39</v>
      </c>
      <c r="M7" s="5">
        <f>H22</f>
        <v>390750</v>
      </c>
      <c r="N7" s="5">
        <f>I22</f>
        <v>250800</v>
      </c>
      <c r="Q7" s="10" t="s">
        <v>49</v>
      </c>
      <c r="R7" s="1" t="s">
        <v>58</v>
      </c>
      <c r="S7" s="1" t="s">
        <v>59</v>
      </c>
    </row>
    <row r="8" spans="2:19" x14ac:dyDescent="0.25">
      <c r="B8" t="s">
        <v>6</v>
      </c>
      <c r="C8" s="5">
        <v>10000</v>
      </c>
      <c r="D8" s="5">
        <v>6000</v>
      </c>
      <c r="G8" t="s">
        <v>21</v>
      </c>
      <c r="H8" s="5">
        <v>0</v>
      </c>
      <c r="I8" s="5">
        <v>0</v>
      </c>
      <c r="L8" t="s">
        <v>40</v>
      </c>
      <c r="M8" s="5">
        <f>H22</f>
        <v>390750</v>
      </c>
      <c r="N8" s="5">
        <f>I22</f>
        <v>250800</v>
      </c>
      <c r="Q8" s="10" t="s">
        <v>50</v>
      </c>
      <c r="R8" s="1" t="s">
        <v>56</v>
      </c>
      <c r="S8" s="1" t="s">
        <v>60</v>
      </c>
    </row>
    <row r="9" spans="2:19" x14ac:dyDescent="0.25">
      <c r="B9" s="3" t="s">
        <v>7</v>
      </c>
      <c r="C9" s="3"/>
      <c r="D9" s="3"/>
      <c r="G9" s="3" t="s">
        <v>22</v>
      </c>
      <c r="H9" s="3"/>
      <c r="I9" s="3"/>
      <c r="L9" s="4" t="s">
        <v>41</v>
      </c>
      <c r="M9" s="5">
        <f>SUM(M5:M8)</f>
        <v>1262250</v>
      </c>
      <c r="N9" s="5">
        <f>SUM(N5:N8)</f>
        <v>769900</v>
      </c>
      <c r="Q9" s="10" t="s">
        <v>51</v>
      </c>
      <c r="R9" s="1" t="s">
        <v>61</v>
      </c>
      <c r="S9" s="1" t="s">
        <v>62</v>
      </c>
    </row>
    <row r="10" spans="2:19" x14ac:dyDescent="0.25">
      <c r="B10" t="s">
        <v>8</v>
      </c>
      <c r="C10" s="5">
        <v>1000</v>
      </c>
      <c r="D10" s="5">
        <v>500</v>
      </c>
      <c r="G10" t="s">
        <v>23</v>
      </c>
      <c r="H10" s="5">
        <v>0</v>
      </c>
      <c r="I10" s="5">
        <v>0</v>
      </c>
      <c r="L10" s="4" t="s">
        <v>42</v>
      </c>
      <c r="M10" s="7"/>
      <c r="N10" s="8">
        <f>M9-N9</f>
        <v>492350</v>
      </c>
      <c r="Q10" s="10" t="s">
        <v>52</v>
      </c>
      <c r="R10" s="1" t="s">
        <v>63</v>
      </c>
      <c r="S10" s="1" t="s">
        <v>64</v>
      </c>
    </row>
    <row r="11" spans="2:19" x14ac:dyDescent="0.25">
      <c r="B11" t="s">
        <v>45</v>
      </c>
      <c r="C11" s="5">
        <v>4000</v>
      </c>
      <c r="D11" s="5">
        <v>2000</v>
      </c>
      <c r="G11" t="s">
        <v>24</v>
      </c>
      <c r="H11" s="5">
        <v>0</v>
      </c>
      <c r="I11" s="5">
        <v>0</v>
      </c>
      <c r="L11" s="4" t="s">
        <v>43</v>
      </c>
      <c r="M11" s="7"/>
      <c r="N11" s="9">
        <f>((M9-N9)/N9)</f>
        <v>0.6394986361865177</v>
      </c>
      <c r="Q11" s="10" t="s">
        <v>53</v>
      </c>
      <c r="R11" s="1" t="s">
        <v>65</v>
      </c>
      <c r="S11" s="1" t="s">
        <v>66</v>
      </c>
    </row>
    <row r="12" spans="2:19" x14ac:dyDescent="0.25">
      <c r="B12" t="s">
        <v>9</v>
      </c>
      <c r="C12" s="5">
        <v>5000</v>
      </c>
      <c r="D12" s="5">
        <v>3000</v>
      </c>
      <c r="G12" t="s">
        <v>25</v>
      </c>
      <c r="H12" s="5">
        <v>0</v>
      </c>
      <c r="I12" s="5">
        <v>0</v>
      </c>
    </row>
    <row r="13" spans="2:19" x14ac:dyDescent="0.25">
      <c r="B13" s="3" t="s">
        <v>10</v>
      </c>
      <c r="C13" s="3"/>
      <c r="D13" s="3"/>
      <c r="G13" s="3" t="s">
        <v>26</v>
      </c>
      <c r="H13" s="3"/>
      <c r="I13" s="3"/>
    </row>
    <row r="14" spans="2:19" x14ac:dyDescent="0.25">
      <c r="B14" t="s">
        <v>12</v>
      </c>
      <c r="C14" s="5">
        <v>10000</v>
      </c>
      <c r="D14" s="5">
        <v>0</v>
      </c>
      <c r="G14" t="s">
        <v>27</v>
      </c>
      <c r="H14" s="5">
        <v>1000</v>
      </c>
      <c r="I14" s="5">
        <v>600</v>
      </c>
    </row>
    <row r="15" spans="2:19" x14ac:dyDescent="0.25">
      <c r="B15" t="s">
        <v>11</v>
      </c>
      <c r="C15" s="5">
        <v>50000</v>
      </c>
      <c r="D15" s="5">
        <v>0</v>
      </c>
      <c r="G15" t="s">
        <v>28</v>
      </c>
      <c r="H15" s="5">
        <v>10000</v>
      </c>
      <c r="I15" s="5">
        <v>5000</v>
      </c>
    </row>
    <row r="16" spans="2:19" x14ac:dyDescent="0.25">
      <c r="B16" t="s">
        <v>13</v>
      </c>
      <c r="C16" s="5"/>
      <c r="D16" s="5"/>
      <c r="G16" t="s">
        <v>29</v>
      </c>
      <c r="H16" s="5">
        <v>6000</v>
      </c>
      <c r="I16" s="5">
        <v>0</v>
      </c>
    </row>
    <row r="17" spans="2:9" x14ac:dyDescent="0.25">
      <c r="B17" t="s">
        <v>14</v>
      </c>
      <c r="C17" s="5"/>
      <c r="D17" s="5"/>
      <c r="G17" s="3" t="s">
        <v>30</v>
      </c>
      <c r="H17" s="3"/>
      <c r="I17" s="3"/>
    </row>
    <row r="18" spans="2:9" x14ac:dyDescent="0.25">
      <c r="B18" t="s">
        <v>15</v>
      </c>
      <c r="C18" s="5"/>
      <c r="D18" s="5"/>
      <c r="G18" t="s">
        <v>31</v>
      </c>
      <c r="H18" s="5">
        <v>360000</v>
      </c>
      <c r="I18" s="5">
        <v>240000</v>
      </c>
    </row>
    <row r="19" spans="2:9" x14ac:dyDescent="0.25">
      <c r="G19" t="s">
        <v>32</v>
      </c>
      <c r="H19" s="5">
        <v>8000</v>
      </c>
      <c r="I19" s="5">
        <v>3000</v>
      </c>
    </row>
    <row r="20" spans="2:9" x14ac:dyDescent="0.25">
      <c r="B20" s="4" t="s">
        <v>16</v>
      </c>
      <c r="C20" s="5">
        <f>SUM(C6:C8,C10:C12,C14:C18)</f>
        <v>90000</v>
      </c>
      <c r="D20" s="5">
        <f>SUM(D6:D8,D10:D12,D14:D18)</f>
        <v>17500</v>
      </c>
      <c r="G20" t="s">
        <v>33</v>
      </c>
      <c r="H20" s="5">
        <v>5000</v>
      </c>
      <c r="I20" s="5">
        <v>2000</v>
      </c>
    </row>
    <row r="22" spans="2:9" x14ac:dyDescent="0.25">
      <c r="G22" s="4" t="s">
        <v>34</v>
      </c>
      <c r="H22" s="5">
        <f>SUM(H6:H8,H10:H12,H14:H16,H18:H20)</f>
        <v>390750</v>
      </c>
      <c r="I22" s="5">
        <f>SUM(I6:I8,I10:I12,I14:I16,I18:I20)</f>
        <v>250800</v>
      </c>
    </row>
  </sheetData>
  <mergeCells count="11">
    <mergeCell ref="G17:I17"/>
    <mergeCell ref="G2:I2"/>
    <mergeCell ref="L2:N2"/>
    <mergeCell ref="Q2:S2"/>
    <mergeCell ref="B5:D5"/>
    <mergeCell ref="B9:D9"/>
    <mergeCell ref="B13:D13"/>
    <mergeCell ref="B2:D2"/>
    <mergeCell ref="G5:I5"/>
    <mergeCell ref="G9:I9"/>
    <mergeCell ref="G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Poulton</dc:creator>
  <cp:lastModifiedBy>Mark Poulton</cp:lastModifiedBy>
  <dcterms:created xsi:type="dcterms:W3CDTF">2025-04-05T22:32:01Z</dcterms:created>
  <dcterms:modified xsi:type="dcterms:W3CDTF">2025-04-05T23:04:00Z</dcterms:modified>
</cp:coreProperties>
</file>